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365" windowWidth="10590" windowHeight="6480" tabRatio="563" activeTab="0"/>
  </bookViews>
  <sheets>
    <sheet name="Dist. GN" sheetId="1" r:id="rId1"/>
  </sheets>
  <externalReferences>
    <externalReference r:id="rId4"/>
  </externalReferences>
  <definedNames>
    <definedName name="_xlnm.Print_Area" localSheetId="0">'Dist. GN'!$A$3:$P$58</definedName>
  </definedNames>
  <calcPr fullCalcOnLoad="1"/>
</workbook>
</file>

<file path=xl/sharedStrings.xml><?xml version="1.0" encoding="utf-8"?>
<sst xmlns="http://schemas.openxmlformats.org/spreadsheetml/2006/main" count="62" uniqueCount="50">
  <si>
    <t>Total</t>
  </si>
  <si>
    <t>INFORME DE DISTRIBUCIÓN DE GAS NATURAL EN LIMA Y CALLAO</t>
  </si>
  <si>
    <t>Concesionario:</t>
  </si>
  <si>
    <t>Gas Natural de Lima y Callao</t>
  </si>
  <si>
    <t>Área de Concesión:</t>
  </si>
  <si>
    <t>Departamento de Lima y la Provincia Constitucional del Callao</t>
  </si>
  <si>
    <t>Inicio de Operación:</t>
  </si>
  <si>
    <t>20 de agosto de 2004</t>
  </si>
  <si>
    <t>Categoría Tarifaria</t>
  </si>
  <si>
    <t>Promedio diario (MPCD)</t>
  </si>
  <si>
    <t>EVOLUCIÓN DEL NÚMERO DE CONSUMIDORES POR CATEGORÍA TARIFARIA</t>
  </si>
  <si>
    <t>B</t>
  </si>
  <si>
    <t>C</t>
  </si>
  <si>
    <t>D</t>
  </si>
  <si>
    <t>GNV</t>
  </si>
  <si>
    <t>DGH - MEM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</si>
  <si>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</si>
  <si>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(1) MPCD: miles de pies cúbicos por día.</t>
  </si>
  <si>
    <t>Categoría Tarifaria A1</t>
  </si>
  <si>
    <t>Categoría Tarifaria A2</t>
  </si>
  <si>
    <t>Categoría Tarifaria B</t>
  </si>
  <si>
    <t>Categoría Tarifaria C</t>
  </si>
  <si>
    <t xml:space="preserve">Categoría Tarifaria D </t>
  </si>
  <si>
    <t>Categoría Tarifaria E</t>
  </si>
  <si>
    <r>
      <t>Categoría Tarifaria GNV</t>
    </r>
    <r>
      <rPr>
        <vertAlign val="superscript"/>
        <sz val="10"/>
        <rFont val="Arial"/>
        <family val="2"/>
      </rPr>
      <t xml:space="preserve"> </t>
    </r>
  </si>
  <si>
    <t>Categoría Tarifaria GE</t>
  </si>
  <si>
    <t>Categoría Tarifaria IP</t>
  </si>
  <si>
    <t>Categorías Tarifarias</t>
  </si>
  <si>
    <t>Descripción</t>
  </si>
  <si>
    <t>Categorías por rangos de consumo (Sm3/mes)</t>
  </si>
  <si>
    <t>A1</t>
  </si>
  <si>
    <t>Hasta 30 Sm3/mes</t>
  </si>
  <si>
    <t>A2</t>
  </si>
  <si>
    <t>Desde 31 hasta 300 Sm3/mes</t>
  </si>
  <si>
    <t>Desde 301 hasta 17 500 Sm3/mes</t>
  </si>
  <si>
    <t>Desde 17 501 hasta 300 000 Sm3/mes</t>
  </si>
  <si>
    <t>Desde 300 001 hasta 900 000 Sm3/mes</t>
  </si>
  <si>
    <t>E</t>
  </si>
  <si>
    <t>Consumidor Independiente con un consumo mayor a 900 000 Sm3</t>
  </si>
  <si>
    <t>Categorías especiales, independiente del consumo mensual</t>
  </si>
  <si>
    <t>Para estaciones de servicio y/o gasocentros de gas natural vehicular.</t>
  </si>
  <si>
    <t>GE</t>
  </si>
  <si>
    <t>Para generadores de electricidad (GGEE)</t>
  </si>
  <si>
    <t>IP</t>
  </si>
  <si>
    <t>Para instituciones públicas tales como hospitales, centro de salud, instituciones educativas, entre otros.</t>
  </si>
  <si>
    <t xml:space="preserve"> Categoría Tarifaria B - Comercial </t>
  </si>
  <si>
    <t xml:space="preserve"> Categoría Tarifaria B - Industrial </t>
  </si>
  <si>
    <t>OSINERGMIN, mediante Resolución N° 055-2018-OS/CD estableció las categorías tarifarias para los usuarios del Sistema  de Distribución de Gas Natural por Red de Ductos en Lima y Callao, que se indican en el siguiente cuadro:</t>
  </si>
  <si>
    <r>
      <rPr>
        <b/>
        <u val="single"/>
        <sz val="10"/>
        <rFont val="Arial"/>
        <family val="2"/>
      </rPr>
      <t>Nota:</t>
    </r>
    <r>
      <rPr>
        <sz val="10"/>
        <rFont val="Arial"/>
        <family val="0"/>
      </rPr>
      <t xml:space="preserve"> A efectos de identificar el consumo de Gas Natural por sectores económicos se considera la distribución de la siguiente manera:
Sector Residencial: Categorías A1 y A2.
Sector Comercial: Categoría B Comercial.
Sector Industrial: Categorías B Industrial, C, D y E.
GNV.
Sector electricidad: Categoría GE
Instituciones públicas.</t>
    </r>
  </si>
  <si>
    <t>Al 31.03.19</t>
  </si>
</sst>
</file>

<file path=xl/styles.xml><?xml version="1.0" encoding="utf-8"?>
<styleSheet xmlns="http://schemas.openxmlformats.org/spreadsheetml/2006/main">
  <numFmts count="5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_(&quot;S/.&quot;\ * #,##0_);_(&quot;S/.&quot;\ * \(#,##0\);_(&quot;S/.&quot;\ * &quot;-&quot;_);_(@_)"/>
    <numFmt numFmtId="179" formatCode="_(* #,##0_);_(* \(#,##0\);_(* &quot;-&quot;_);_(@_)"/>
    <numFmt numFmtId="180" formatCode="_(&quot;S/.&quot;\ * #,##0.00_);_(&quot;S/.&quot;\ * \(#,##0.00\);_(&quot;S/.&quot;\ * &quot;-&quot;??_);_(@_)"/>
    <numFmt numFmtId="181" formatCode="_(* #,##0.00_);_(* \(#,##0.00\);_(* &quot;-&quot;??_);_(@_)"/>
    <numFmt numFmtId="182" formatCode="_-* #,##0.00\ _P_t_s_-;\-* #,##0.00\ _P_t_s_-;_-* &quot;-&quot;??\ _P_t_s_-;_-@_-"/>
    <numFmt numFmtId="183" formatCode="_-* #,##0.00\ _P_t_s_-;\-* #,##0.00\ _P_t_s_-;_-* &quot;-&quot;\ _P_t_s_-;_-@_-"/>
    <numFmt numFmtId="184" formatCode="_-* #,##0\ _P_t_s_-;\-* #,##0\ _P_t_s_-;_-* &quot;-&quot;\ _P_t_s_-;_-@_-"/>
    <numFmt numFmtId="185" formatCode="0.0"/>
    <numFmt numFmtId="186" formatCode="_-* #,##0.0000\ _P_t_s_-;\-* #,##0.0000\ _P_t_s_-;_-* &quot;-&quot;\ _P_t_s_-;_-@_-"/>
    <numFmt numFmtId="187" formatCode="0.0%"/>
    <numFmt numFmtId="188" formatCode="_-* #,##0.0_-;\-* #,##0.0_-;_-* &quot;-&quot;??_-;_-@_-"/>
    <numFmt numFmtId="189" formatCode="0.000"/>
    <numFmt numFmtId="190" formatCode="#,##0.000"/>
    <numFmt numFmtId="191" formatCode="_-* #,##0.000_-;\-* #,##0.000_-;_-* &quot;-&quot;??_-;_-@_-"/>
    <numFmt numFmtId="192" formatCode="_-* #,##0.0000_-;\-* #,##0.0000_-;_-* &quot;-&quot;??_-;_-@_-"/>
    <numFmt numFmtId="193" formatCode="#;#;\-"/>
    <numFmt numFmtId="194" formatCode="###\ ###\ ###"/>
    <numFmt numFmtId="195" formatCode="_([$€-2]\ * #,##0.00_);_([$€-2]\ * \(#,##0.00\);_([$€-2]\ * &quot;-&quot;??_)"/>
    <numFmt numFmtId="196" formatCode="_(* #,##0.0_);_(* \(#,##0.0\);_(* &quot;-&quot;??_);_(@_)"/>
    <numFmt numFmtId="197" formatCode="_-* #,##0.0\ _P_t_s_-;\-* #,##0.0\ _P_t_s_-;_-* &quot;-&quot;\ _P_t_s_-;_-@_-"/>
    <numFmt numFmtId="198" formatCode="_-* #,##0_-;\-* #,##0_-;_-* &quot;-&quot;??_-;_-@_-"/>
    <numFmt numFmtId="199" formatCode="_ * #,##0.0_ ;_ * \-#,##0.0_ ;_ * &quot;-&quot;_ ;_ @_ "/>
    <numFmt numFmtId="200" formatCode="_ * #,##0.00_ ;_ * \-#,##0.00_ ;_ * &quot;-&quot;_ ;_ @_ "/>
    <numFmt numFmtId="201" formatCode="0.0000"/>
    <numFmt numFmtId="202" formatCode="_(* #,##0_);_(* \(#,##0\);_(* &quot;-&quot;??_);_(@_)"/>
    <numFmt numFmtId="203" formatCode="_ * #,##0_ ;_ * \-#,##0_ ;_ * &quot;-&quot;??_ ;_ @_ "/>
    <numFmt numFmtId="204" formatCode="_ * #,##0.000_ ;_ * \-#,##0.000_ ;_ * &quot;-&quot;??_ ;_ @_ "/>
    <numFmt numFmtId="205" formatCode="0.00000"/>
    <numFmt numFmtId="206" formatCode="[$-280A]dddd\,\ dd&quot; de &quot;mmmm&quot; de &quot;yyyy"/>
    <numFmt numFmtId="207" formatCode="[$-280A]hh:mm:ss\ AM/PM"/>
    <numFmt numFmtId="208" formatCode="&quot;S/.&quot;\ #,##0.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/>
      <bottom style="hair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28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19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9" fillId="24" borderId="0" xfId="94" applyFont="1" applyFill="1" applyBorder="1">
      <alignment/>
      <protection/>
    </xf>
    <xf numFmtId="17" fontId="30" fillId="26" borderId="10" xfId="94" applyNumberFormat="1" applyFont="1" applyFill="1" applyBorder="1" applyAlignment="1" quotePrefix="1">
      <alignment horizontal="center" vertical="center" wrapText="1"/>
      <protection/>
    </xf>
    <xf numFmtId="17" fontId="30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0" fillId="24" borderId="12" xfId="94" applyFont="1" applyFill="1" applyBorder="1" applyAlignment="1">
      <alignment vertical="center"/>
      <protection/>
    </xf>
    <xf numFmtId="3" fontId="0" fillId="24" borderId="13" xfId="94" applyNumberFormat="1" applyFont="1" applyFill="1" applyBorder="1" applyAlignment="1">
      <alignment horizontal="center" vertical="center"/>
      <protection/>
    </xf>
    <xf numFmtId="0" fontId="30" fillId="26" borderId="10" xfId="94" applyFont="1" applyFill="1" applyBorder="1">
      <alignment/>
      <protection/>
    </xf>
    <xf numFmtId="0" fontId="22" fillId="24" borderId="0" xfId="94" applyFont="1" applyFill="1" applyAlignment="1">
      <alignment horizontal="center" vertical="center"/>
      <protection/>
    </xf>
    <xf numFmtId="0" fontId="30" fillId="26" borderId="10" xfId="94" applyFont="1" applyFill="1" applyBorder="1" applyAlignment="1">
      <alignment vertical="center"/>
      <protection/>
    </xf>
    <xf numFmtId="3" fontId="30" fillId="26" borderId="10" xfId="94" applyNumberFormat="1" applyFont="1" applyFill="1" applyBorder="1" applyAlignment="1">
      <alignment horizontal="center" vertical="center"/>
      <protection/>
    </xf>
    <xf numFmtId="0" fontId="30" fillId="26" borderId="14" xfId="94" applyFont="1" applyFill="1" applyBorder="1" applyAlignment="1">
      <alignment horizontal="center"/>
      <protection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18" xfId="0" applyFont="1" applyFill="1" applyBorder="1" applyAlignment="1">
      <alignment horizontal="center" vertical="center"/>
    </xf>
    <xf numFmtId="0" fontId="0" fillId="24" borderId="19" xfId="94" applyFont="1" applyFill="1" applyBorder="1" applyAlignment="1">
      <alignment horizontal="left" vertical="center" indent="1"/>
      <protection/>
    </xf>
    <xf numFmtId="0" fontId="0" fillId="24" borderId="11" xfId="94" applyFont="1" applyFill="1" applyBorder="1" applyAlignment="1">
      <alignment horizontal="left" vertical="center" indent="1"/>
      <protection/>
    </xf>
    <xf numFmtId="0" fontId="21" fillId="25" borderId="20" xfId="0" applyFont="1" applyFill="1" applyBorder="1" applyAlignment="1">
      <alignment vertical="center"/>
    </xf>
    <xf numFmtId="0" fontId="21" fillId="25" borderId="21" xfId="0" applyFont="1" applyFill="1" applyBorder="1" applyAlignment="1">
      <alignment vertical="center"/>
    </xf>
    <xf numFmtId="0" fontId="21" fillId="25" borderId="22" xfId="0" applyFont="1" applyFill="1" applyBorder="1" applyAlignment="1">
      <alignment vertical="center"/>
    </xf>
    <xf numFmtId="3" fontId="0" fillId="24" borderId="23" xfId="94" applyNumberFormat="1" applyFont="1" applyFill="1" applyBorder="1" applyAlignment="1">
      <alignment horizontal="center" vertical="center"/>
      <protection/>
    </xf>
    <xf numFmtId="3" fontId="0" fillId="24" borderId="24" xfId="94" applyNumberFormat="1" applyFont="1" applyFill="1" applyBorder="1" applyAlignment="1">
      <alignment horizontal="center" vertical="center"/>
      <protection/>
    </xf>
    <xf numFmtId="3" fontId="0" fillId="24" borderId="19" xfId="94" applyNumberFormat="1" applyFont="1" applyFill="1" applyBorder="1" applyAlignment="1">
      <alignment horizontal="center"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30" fillId="26" borderId="25" xfId="94" applyFont="1" applyFill="1" applyBorder="1" applyAlignment="1">
      <alignment horizontal="center"/>
      <protection/>
    </xf>
    <xf numFmtId="0" fontId="0" fillId="25" borderId="26" xfId="0" applyFill="1" applyBorder="1" applyAlignment="1">
      <alignment horizontal="center" vertical="center"/>
    </xf>
    <xf numFmtId="0" fontId="0" fillId="25" borderId="27" xfId="0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4" borderId="0" xfId="94" applyFont="1" applyFill="1" applyBorder="1" applyAlignment="1">
      <alignment horizontal="left" vertical="center" wrapText="1"/>
      <protection/>
    </xf>
    <xf numFmtId="0" fontId="30" fillId="26" borderId="20" xfId="94" applyFont="1" applyFill="1" applyBorder="1" applyAlignment="1">
      <alignment horizontal="center"/>
      <protection/>
    </xf>
    <xf numFmtId="0" fontId="30" fillId="26" borderId="21" xfId="94" applyFont="1" applyFill="1" applyBorder="1" applyAlignment="1">
      <alignment horizontal="center"/>
      <protection/>
    </xf>
    <xf numFmtId="0" fontId="30" fillId="26" borderId="22" xfId="94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0" borderId="0" xfId="0" applyFont="1" applyBorder="1" applyAlignment="1">
      <alignment horizontal="left" wrapText="1"/>
    </xf>
    <xf numFmtId="0" fontId="0" fillId="25" borderId="30" xfId="0" applyFill="1" applyBorder="1" applyAlignment="1">
      <alignment horizontal="left"/>
    </xf>
    <xf numFmtId="0" fontId="0" fillId="25" borderId="31" xfId="0" applyFill="1" applyBorder="1" applyAlignment="1">
      <alignment horizontal="left"/>
    </xf>
    <xf numFmtId="0" fontId="0" fillId="25" borderId="32" xfId="0" applyFill="1" applyBorder="1" applyAlignment="1">
      <alignment horizontal="left"/>
    </xf>
    <xf numFmtId="0" fontId="0" fillId="25" borderId="33" xfId="0" applyFill="1" applyBorder="1" applyAlignment="1">
      <alignment horizontal="left"/>
    </xf>
    <xf numFmtId="0" fontId="0" fillId="25" borderId="34" xfId="0" applyFill="1" applyBorder="1" applyAlignment="1">
      <alignment horizontal="left"/>
    </xf>
    <xf numFmtId="0" fontId="0" fillId="25" borderId="35" xfId="0" applyFill="1" applyBorder="1" applyAlignment="1">
      <alignment horizontal="left"/>
    </xf>
    <xf numFmtId="0" fontId="0" fillId="25" borderId="36" xfId="0" applyFont="1" applyFill="1" applyBorder="1" applyAlignment="1">
      <alignment horizontal="left" wrapText="1"/>
    </xf>
    <xf numFmtId="0" fontId="0" fillId="25" borderId="37" xfId="0" applyFont="1" applyFill="1" applyBorder="1" applyAlignment="1">
      <alignment horizontal="left" wrapText="1"/>
    </xf>
    <xf numFmtId="0" fontId="0" fillId="25" borderId="38" xfId="0" applyFont="1" applyFill="1" applyBorder="1" applyAlignment="1">
      <alignment horizontal="left" wrapText="1"/>
    </xf>
    <xf numFmtId="0" fontId="21" fillId="25" borderId="21" xfId="0" applyFont="1" applyFill="1" applyBorder="1" applyAlignment="1">
      <alignment horizontal="left" vertical="center"/>
    </xf>
    <xf numFmtId="0" fontId="21" fillId="25" borderId="22" xfId="0" applyFont="1" applyFill="1" applyBorder="1" applyAlignment="1">
      <alignment horizontal="left" vertical="center"/>
    </xf>
    <xf numFmtId="0" fontId="0" fillId="25" borderId="39" xfId="0" applyFont="1" applyFill="1" applyBorder="1" applyAlignment="1">
      <alignment horizontal="left" wrapText="1"/>
    </xf>
    <xf numFmtId="0" fontId="0" fillId="25" borderId="21" xfId="0" applyFont="1" applyFill="1" applyBorder="1" applyAlignment="1">
      <alignment horizontal="left" wrapText="1"/>
    </xf>
    <xf numFmtId="0" fontId="0" fillId="25" borderId="22" xfId="0" applyFont="1" applyFill="1" applyBorder="1" applyAlignment="1">
      <alignment horizontal="left" wrapText="1"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28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152400</xdr:rowOff>
    </xdr:from>
    <xdr:ext cx="133350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2181225" y="5153025"/>
          <a:ext cx="133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133350</xdr:rowOff>
    </xdr:from>
    <xdr:ext cx="1238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2181225" y="51339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25</xdr:row>
      <xdr:rowOff>104775</xdr:rowOff>
    </xdr:from>
    <xdr:ext cx="1238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2181225" y="5105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2289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22897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2289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22897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2289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2289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28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22897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>
      <xdr:nvSpPr>
        <xdr:cNvPr id="20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66675</xdr:rowOff>
    </xdr:from>
    <xdr:ext cx="123825" cy="238125"/>
    <xdr:sp fLocksText="0">
      <xdr:nvSpPr>
        <xdr:cNvPr id="21" name="Text Box 3"/>
        <xdr:cNvSpPr txBox="1">
          <a:spLocks noChangeArrowheads="1"/>
        </xdr:cNvSpPr>
      </xdr:nvSpPr>
      <xdr:spPr>
        <a:xfrm>
          <a:off x="2181225" y="21907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 fLocksText="0">
      <xdr:nvSpPr>
        <xdr:cNvPr id="22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57150</xdr:rowOff>
    </xdr:from>
    <xdr:ext cx="123825" cy="247650"/>
    <xdr:sp>
      <xdr:nvSpPr>
        <xdr:cNvPr id="23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4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181225" y="56864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28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181225" y="5695950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P58"/>
  <sheetViews>
    <sheetView showGridLines="0" tabSelected="1" view="pageBreakPreview" zoomScale="70" zoomScaleNormal="73" zoomScaleSheetLayoutView="70" zoomScalePageLayoutView="40" workbookViewId="0" topLeftCell="A1">
      <selection activeCell="Q33" sqref="Q33"/>
    </sheetView>
  </sheetViews>
  <sheetFormatPr defaultColWidth="11.421875" defaultRowHeight="12.75"/>
  <cols>
    <col min="1" max="1" width="32.7109375" style="3" customWidth="1"/>
    <col min="2" max="2" width="15.57421875" style="3" hidden="1" customWidth="1"/>
    <col min="3" max="4" width="15.7109375" style="3" hidden="1" customWidth="1"/>
    <col min="5" max="16" width="15.7109375" style="1" customWidth="1"/>
    <col min="17" max="16384" width="11.421875" style="1" customWidth="1"/>
  </cols>
  <sheetData>
    <row r="3" spans="1:15" ht="24.75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15" ht="12.75">
      <c r="A4" s="42" t="s">
        <v>49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4" ht="12.75">
      <c r="A5" s="14"/>
      <c r="B5" s="14"/>
      <c r="C5" s="14"/>
      <c r="D5" s="14"/>
    </row>
    <row r="6" spans="1:4" ht="12.75">
      <c r="A6" s="2"/>
      <c r="B6" s="2"/>
      <c r="C6" s="2"/>
      <c r="D6" s="2"/>
    </row>
    <row r="7" spans="1:5" ht="12.75">
      <c r="A7" s="4" t="s">
        <v>2</v>
      </c>
      <c r="E7" s="3" t="s">
        <v>3</v>
      </c>
    </row>
    <row r="8" spans="1:5" ht="12.75">
      <c r="A8" s="4" t="s">
        <v>4</v>
      </c>
      <c r="E8" s="3" t="s">
        <v>5</v>
      </c>
    </row>
    <row r="9" spans="1:5" ht="12.75">
      <c r="A9" s="4" t="s">
        <v>6</v>
      </c>
      <c r="E9" s="3" t="s">
        <v>7</v>
      </c>
    </row>
    <row r="11" spans="1:4" ht="14.25">
      <c r="A11" s="2" t="s">
        <v>16</v>
      </c>
      <c r="B11" s="2"/>
      <c r="C11" s="2"/>
      <c r="D11" s="2"/>
    </row>
    <row r="12" spans="5:6" ht="13.5" thickBot="1">
      <c r="E12" s="5">
        <v>31</v>
      </c>
      <c r="F12" s="5">
        <v>28</v>
      </c>
    </row>
    <row r="13" spans="1:16" ht="28.5" customHeight="1" thickBot="1">
      <c r="A13" s="6" t="s">
        <v>8</v>
      </c>
      <c r="B13" s="7">
        <v>43101</v>
      </c>
      <c r="C13" s="7">
        <v>43132</v>
      </c>
      <c r="D13" s="7">
        <v>43160</v>
      </c>
      <c r="E13" s="7">
        <v>43191</v>
      </c>
      <c r="F13" s="7">
        <v>43221</v>
      </c>
      <c r="G13" s="7">
        <v>43252</v>
      </c>
      <c r="H13" s="7">
        <v>43282</v>
      </c>
      <c r="I13" s="7">
        <v>43313</v>
      </c>
      <c r="J13" s="7">
        <v>43344</v>
      </c>
      <c r="K13" s="7">
        <v>43374</v>
      </c>
      <c r="L13" s="7">
        <v>43405</v>
      </c>
      <c r="M13" s="7">
        <v>43435</v>
      </c>
      <c r="N13" s="7">
        <v>43466</v>
      </c>
      <c r="O13" s="7">
        <v>43497</v>
      </c>
      <c r="P13" s="7">
        <v>43525</v>
      </c>
    </row>
    <row r="14" spans="1:16" ht="16.5" customHeight="1" thickBot="1">
      <c r="A14" s="8" t="s">
        <v>18</v>
      </c>
      <c r="B14" s="10">
        <v>7220.37</v>
      </c>
      <c r="C14" s="10">
        <v>6578.63</v>
      </c>
      <c r="D14" s="10">
        <v>7444.97</v>
      </c>
      <c r="E14" s="10">
        <v>7679.7</v>
      </c>
      <c r="F14" s="10">
        <v>8341.502863221112</v>
      </c>
      <c r="G14" s="10">
        <v>9175.653149543223</v>
      </c>
      <c r="H14" s="10">
        <v>8561.51467362397</v>
      </c>
      <c r="I14" s="10">
        <v>9177.830710424445</v>
      </c>
      <c r="J14" s="10">
        <v>8336.681984873405</v>
      </c>
      <c r="K14" s="10">
        <v>9410.737581972093</v>
      </c>
      <c r="L14" s="10">
        <v>9062.12756683262</v>
      </c>
      <c r="M14" s="10">
        <v>8853.45534645167</v>
      </c>
      <c r="N14" s="10">
        <v>9523.49</v>
      </c>
      <c r="O14" s="10">
        <v>8454.73</v>
      </c>
      <c r="P14" s="10">
        <v>9300.2</v>
      </c>
    </row>
    <row r="15" spans="1:16" ht="16.5" customHeight="1" thickBot="1">
      <c r="A15" s="9" t="s">
        <v>19</v>
      </c>
      <c r="B15" s="10">
        <v>2472.37</v>
      </c>
      <c r="C15" s="10">
        <v>2177.89</v>
      </c>
      <c r="D15" s="10">
        <v>2351.78</v>
      </c>
      <c r="E15" s="10">
        <v>2388.05</v>
      </c>
      <c r="F15" s="10">
        <v>2744.888015580866</v>
      </c>
      <c r="G15" s="10">
        <v>3019.376817138953</v>
      </c>
      <c r="H15" s="10">
        <v>2912.311355846476</v>
      </c>
      <c r="I15" s="10">
        <v>3201.931030504962</v>
      </c>
      <c r="J15" s="10">
        <v>2942.864077574741</v>
      </c>
      <c r="K15" s="10">
        <v>3352.7967998561717</v>
      </c>
      <c r="L15" s="10">
        <v>3290.301358767846</v>
      </c>
      <c r="M15" s="10">
        <v>2944.3458895187446</v>
      </c>
      <c r="N15" s="10">
        <v>3248.2186031426954</v>
      </c>
      <c r="O15" s="10">
        <v>2733.8285938907525</v>
      </c>
      <c r="P15" s="10">
        <v>3007.211453279828</v>
      </c>
    </row>
    <row r="16" spans="1:16" ht="16.5" customHeight="1" thickBot="1">
      <c r="A16" s="9" t="s">
        <v>20</v>
      </c>
      <c r="B16" s="10">
        <f aca="true" t="shared" si="0" ref="B16:G16">+SUM(B17:B18)</f>
        <v>3724.7</v>
      </c>
      <c r="C16" s="10">
        <f t="shared" si="0"/>
        <v>3446.33</v>
      </c>
      <c r="D16" s="10">
        <f t="shared" si="0"/>
        <v>3763.57</v>
      </c>
      <c r="E16" s="10">
        <f t="shared" si="0"/>
        <v>3903.52</v>
      </c>
      <c r="F16" s="10">
        <f t="shared" si="0"/>
        <v>4238.3993182099775</v>
      </c>
      <c r="G16" s="10">
        <f t="shared" si="0"/>
        <v>4662.239250030976</v>
      </c>
      <c r="H16" s="10">
        <f aca="true" t="shared" si="1" ref="H16:M16">+SUM(H17:H18)</f>
        <v>4227.940625443505</v>
      </c>
      <c r="I16" s="10">
        <f t="shared" si="1"/>
        <v>4446.565313691391</v>
      </c>
      <c r="J16" s="10">
        <f t="shared" si="1"/>
        <v>4075.849067845178</v>
      </c>
      <c r="K16" s="10">
        <f t="shared" si="1"/>
        <v>4559.22733024903</v>
      </c>
      <c r="L16" s="10">
        <f t="shared" si="1"/>
        <v>4417.670280725568</v>
      </c>
      <c r="M16" s="10">
        <f t="shared" si="1"/>
        <v>4154.157434356518</v>
      </c>
      <c r="N16" s="10">
        <f>+SUM(N17:N18)</f>
        <v>4274.4699314902045</v>
      </c>
      <c r="O16" s="10">
        <f>+SUM(O17:O18)</f>
        <v>3788.143359194013</v>
      </c>
      <c r="P16" s="10">
        <f>+SUM(P17:P18)</f>
        <v>4166.957695113415</v>
      </c>
    </row>
    <row r="17" spans="1:16" ht="16.5" customHeight="1">
      <c r="A17" s="23" t="s">
        <v>45</v>
      </c>
      <c r="B17" s="30">
        <v>2483.39</v>
      </c>
      <c r="C17" s="30">
        <v>2272.92</v>
      </c>
      <c r="D17" s="30">
        <v>2436.28</v>
      </c>
      <c r="E17" s="30">
        <v>2518.65</v>
      </c>
      <c r="F17" s="30">
        <v>2641.2017691356345</v>
      </c>
      <c r="G17" s="30">
        <v>2905.3219460491982</v>
      </c>
      <c r="H17" s="30">
        <v>2697.8483900755277</v>
      </c>
      <c r="I17" s="30">
        <v>2919.4120744850743</v>
      </c>
      <c r="J17" s="30">
        <v>2450.291937700062</v>
      </c>
      <c r="K17" s="30">
        <v>2950.9639854257202</v>
      </c>
      <c r="L17" s="30">
        <v>2884.237852754066</v>
      </c>
      <c r="M17" s="30">
        <v>2727.6091611145803</v>
      </c>
      <c r="N17" s="30">
        <v>2938.7088181596564</v>
      </c>
      <c r="O17" s="30">
        <v>2465.314781693394</v>
      </c>
      <c r="P17" s="30">
        <v>2711.8462598627334</v>
      </c>
    </row>
    <row r="18" spans="1:16" ht="16.5" customHeight="1" thickBot="1">
      <c r="A18" s="24" t="s">
        <v>46</v>
      </c>
      <c r="B18" s="31">
        <v>1241.31</v>
      </c>
      <c r="C18" s="31">
        <v>1173.41</v>
      </c>
      <c r="D18" s="31">
        <v>1327.29</v>
      </c>
      <c r="E18" s="31">
        <v>1384.87</v>
      </c>
      <c r="F18" s="31">
        <v>1597.1975490743432</v>
      </c>
      <c r="G18" s="31">
        <v>1756.9173039817779</v>
      </c>
      <c r="H18" s="31">
        <v>1530.0922353679778</v>
      </c>
      <c r="I18" s="31">
        <v>1527.1532392063161</v>
      </c>
      <c r="J18" s="31">
        <v>1625.5571301451157</v>
      </c>
      <c r="K18" s="31">
        <v>1608.2633448233098</v>
      </c>
      <c r="L18" s="31">
        <v>1533.4324279715022</v>
      </c>
      <c r="M18" s="31">
        <v>1426.5482732419375</v>
      </c>
      <c r="N18" s="31">
        <v>1335.7611133305477</v>
      </c>
      <c r="O18" s="31">
        <v>1322.828577500619</v>
      </c>
      <c r="P18" s="31">
        <v>1455.111435250681</v>
      </c>
    </row>
    <row r="19" spans="1:16" ht="16.5" customHeight="1" thickBot="1">
      <c r="A19" s="9" t="s">
        <v>21</v>
      </c>
      <c r="B19" s="10">
        <v>27839.75</v>
      </c>
      <c r="C19" s="10">
        <v>26642.11</v>
      </c>
      <c r="D19" s="10">
        <v>28949.57</v>
      </c>
      <c r="E19" s="10">
        <v>31743.53</v>
      </c>
      <c r="F19" s="10">
        <v>32012.137702460277</v>
      </c>
      <c r="G19" s="10">
        <v>35213.35147270631</v>
      </c>
      <c r="H19" s="10">
        <v>29360.293019808087</v>
      </c>
      <c r="I19" s="10">
        <v>30460.22447454234</v>
      </c>
      <c r="J19" s="10">
        <v>28420.987116702338</v>
      </c>
      <c r="K19" s="10">
        <v>29725.949044695644</v>
      </c>
      <c r="L19" s="10">
        <v>31974.97901759647</v>
      </c>
      <c r="M19" s="10">
        <v>28423.409363558952</v>
      </c>
      <c r="N19" s="10">
        <v>28339.408103329763</v>
      </c>
      <c r="O19" s="10">
        <v>26741.25459636157</v>
      </c>
      <c r="P19" s="10">
        <v>29415.38005599773</v>
      </c>
    </row>
    <row r="20" spans="1:16" ht="16.5" customHeight="1" thickBot="1">
      <c r="A20" s="9" t="s">
        <v>22</v>
      </c>
      <c r="B20" s="10">
        <v>22882.56</v>
      </c>
      <c r="C20" s="10">
        <v>20662.09</v>
      </c>
      <c r="D20" s="10">
        <v>25526.02</v>
      </c>
      <c r="E20" s="10">
        <v>28803.42</v>
      </c>
      <c r="F20" s="10">
        <v>36735.12353295134</v>
      </c>
      <c r="G20" s="10">
        <v>40408.63588624648</v>
      </c>
      <c r="H20" s="10">
        <v>26533.728766139116</v>
      </c>
      <c r="I20" s="10">
        <v>26536.556444935864</v>
      </c>
      <c r="J20" s="10">
        <v>22755.33757766544</v>
      </c>
      <c r="K20" s="10">
        <v>27946.93482223845</v>
      </c>
      <c r="L20" s="10">
        <v>25546.56554678694</v>
      </c>
      <c r="M20" s="10">
        <v>27413.214858365467</v>
      </c>
      <c r="N20" s="10">
        <v>25214.333553960223</v>
      </c>
      <c r="O20" s="10">
        <v>22220.57775981614</v>
      </c>
      <c r="P20" s="10">
        <v>24442.635535797755</v>
      </c>
    </row>
    <row r="21" spans="1:16" ht="16.5" customHeight="1" thickBot="1">
      <c r="A21" s="9" t="s">
        <v>23</v>
      </c>
      <c r="B21" s="10">
        <v>63355.14</v>
      </c>
      <c r="C21" s="10">
        <v>55379.68</v>
      </c>
      <c r="D21" s="10">
        <v>57444.07</v>
      </c>
      <c r="E21" s="10">
        <v>73200.8</v>
      </c>
      <c r="F21" s="10">
        <v>72258.83334506239</v>
      </c>
      <c r="G21" s="10">
        <v>79484.71667956862</v>
      </c>
      <c r="H21" s="10">
        <v>72581.67272678373</v>
      </c>
      <c r="I21" s="10">
        <v>63921.55764389109</v>
      </c>
      <c r="J21" s="10">
        <v>82995.62325736406</v>
      </c>
      <c r="K21" s="10">
        <v>78214.19438948508</v>
      </c>
      <c r="L21" s="10">
        <v>85367.69008606831</v>
      </c>
      <c r="M21" s="10">
        <v>84887.73936061177</v>
      </c>
      <c r="N21" s="10">
        <v>62048.882571076865</v>
      </c>
      <c r="O21" s="10">
        <v>53934.75063043551</v>
      </c>
      <c r="P21" s="10">
        <v>59328.225693479064</v>
      </c>
    </row>
    <row r="22" spans="1:16" ht="16.5" customHeight="1" thickBot="1">
      <c r="A22" s="11" t="s">
        <v>24</v>
      </c>
      <c r="B22" s="10">
        <v>61625.87</v>
      </c>
      <c r="C22" s="10">
        <v>57475.3</v>
      </c>
      <c r="D22" s="10">
        <v>63431.02</v>
      </c>
      <c r="E22" s="10">
        <v>62108.84</v>
      </c>
      <c r="F22" s="10">
        <v>64424.19164783009</v>
      </c>
      <c r="G22" s="10">
        <v>70866.6108126131</v>
      </c>
      <c r="H22" s="10">
        <v>63075.300100977125</v>
      </c>
      <c r="I22" s="10">
        <v>64266.661404197956</v>
      </c>
      <c r="J22" s="10">
        <v>62880.13080761611</v>
      </c>
      <c r="K22" s="10">
        <v>65640.69742897173</v>
      </c>
      <c r="L22" s="10">
        <v>63601.43867333491</v>
      </c>
      <c r="M22" s="10">
        <v>67271.39825045608</v>
      </c>
      <c r="N22" s="10">
        <v>63111.50740240828</v>
      </c>
      <c r="O22" s="10">
        <v>58523.874061468574</v>
      </c>
      <c r="P22" s="10">
        <v>64376.26146761543</v>
      </c>
    </row>
    <row r="23" spans="1:16" ht="16.5" customHeight="1" thickBot="1">
      <c r="A23" s="9" t="s">
        <v>25</v>
      </c>
      <c r="B23" s="10">
        <v>263890.45</v>
      </c>
      <c r="C23" s="10">
        <v>210658.54</v>
      </c>
      <c r="D23" s="10">
        <v>283238.37</v>
      </c>
      <c r="E23" s="10">
        <v>235820.89</v>
      </c>
      <c r="F23" s="10">
        <v>329188.00710353965</v>
      </c>
      <c r="G23" s="10">
        <v>362106.80781389365</v>
      </c>
      <c r="H23" s="10">
        <v>405176.1758352207</v>
      </c>
      <c r="I23" s="10">
        <v>410445.6576468584</v>
      </c>
      <c r="J23" s="10">
        <v>454949.5311075132</v>
      </c>
      <c r="K23" s="10">
        <v>360750.6985150025</v>
      </c>
      <c r="L23" s="10">
        <v>308009.2329228686</v>
      </c>
      <c r="M23" s="10">
        <v>380372.41762245534</v>
      </c>
      <c r="N23" s="10">
        <v>327285.90149166447</v>
      </c>
      <c r="O23" s="10">
        <v>255950.96929625748</v>
      </c>
      <c r="P23" s="10">
        <v>281546.06622588326</v>
      </c>
    </row>
    <row r="24" spans="1:16" ht="16.5" customHeight="1" thickBot="1">
      <c r="A24" s="9" t="s">
        <v>26</v>
      </c>
      <c r="B24" s="9"/>
      <c r="C24" s="9"/>
      <c r="D24" s="10"/>
      <c r="E24" s="10"/>
      <c r="F24" s="12">
        <v>386.35712200091893</v>
      </c>
      <c r="G24" s="12">
        <v>424.99283420101085</v>
      </c>
      <c r="H24" s="12">
        <v>378.05268697190496</v>
      </c>
      <c r="I24" s="12">
        <v>391.61380856861365</v>
      </c>
      <c r="J24" s="12">
        <v>374.11212536427837</v>
      </c>
      <c r="K24" s="12">
        <v>480.2293728380507</v>
      </c>
      <c r="L24" s="12">
        <v>459.8386076355574</v>
      </c>
      <c r="M24" s="12">
        <v>452.04882270990544</v>
      </c>
      <c r="N24" s="12">
        <v>439.9656157091606</v>
      </c>
      <c r="O24" s="12">
        <v>328.49246369455534</v>
      </c>
      <c r="P24" s="12">
        <v>361.34171006401095</v>
      </c>
    </row>
    <row r="25" spans="1:16" ht="16.5" customHeight="1" thickBot="1">
      <c r="A25" s="15" t="s">
        <v>9</v>
      </c>
      <c r="B25" s="16">
        <f aca="true" t="shared" si="2" ref="B25:G25">+SUM(B14:B24)-B17-B18</f>
        <v>453011.21</v>
      </c>
      <c r="C25" s="16">
        <f t="shared" si="2"/>
        <v>383020.57000000007</v>
      </c>
      <c r="D25" s="16">
        <f t="shared" si="2"/>
        <v>472149.36999999994</v>
      </c>
      <c r="E25" s="16">
        <f t="shared" si="2"/>
        <v>445648.75</v>
      </c>
      <c r="F25" s="16">
        <f>+SUM(F14:F24)-F17-F18</f>
        <v>550329.4406508566</v>
      </c>
      <c r="G25" s="16">
        <f t="shared" si="2"/>
        <v>605362.3847159423</v>
      </c>
      <c r="H25" s="16">
        <f aca="true" t="shared" si="3" ref="H25:N25">+SUM(H14:H24)-H17-H18</f>
        <v>612806.9897908147</v>
      </c>
      <c r="I25" s="16">
        <f t="shared" si="3"/>
        <v>612848.598477615</v>
      </c>
      <c r="J25" s="16">
        <f t="shared" si="3"/>
        <v>667731.1171225187</v>
      </c>
      <c r="K25" s="16">
        <f t="shared" si="3"/>
        <v>580081.4652853088</v>
      </c>
      <c r="L25" s="16">
        <f t="shared" si="3"/>
        <v>531729.8440606169</v>
      </c>
      <c r="M25" s="16">
        <f t="shared" si="3"/>
        <v>604772.1869484845</v>
      </c>
      <c r="N25" s="16">
        <f t="shared" si="3"/>
        <v>523486.1772727817</v>
      </c>
      <c r="O25" s="16">
        <f>+SUM(O14:O24)-O17-O18</f>
        <v>432676.6207611186</v>
      </c>
      <c r="P25" s="16">
        <f>+SUM(P14:P24)-P17-P18</f>
        <v>475944.27983723057</v>
      </c>
    </row>
    <row r="26" ht="16.5" customHeight="1"/>
    <row r="27" spans="1:4" ht="16.5" customHeight="1">
      <c r="A27" s="2" t="s">
        <v>10</v>
      </c>
      <c r="B27" s="2"/>
      <c r="C27" s="2"/>
      <c r="D27" s="2"/>
    </row>
    <row r="28" ht="16.5" customHeight="1" thickBot="1"/>
    <row r="29" spans="1:16" ht="25.5" customHeight="1" thickBot="1">
      <c r="A29" s="6" t="s">
        <v>8</v>
      </c>
      <c r="B29" s="7">
        <f aca="true" t="shared" si="4" ref="B29:G29">B13</f>
        <v>43101</v>
      </c>
      <c r="C29" s="7">
        <f t="shared" si="4"/>
        <v>43132</v>
      </c>
      <c r="D29" s="7">
        <f t="shared" si="4"/>
        <v>43160</v>
      </c>
      <c r="E29" s="7">
        <f t="shared" si="4"/>
        <v>43191</v>
      </c>
      <c r="F29" s="7">
        <f t="shared" si="4"/>
        <v>43221</v>
      </c>
      <c r="G29" s="7">
        <f t="shared" si="4"/>
        <v>43252</v>
      </c>
      <c r="H29" s="7">
        <f aca="true" t="shared" si="5" ref="H29:M29">H13</f>
        <v>43282</v>
      </c>
      <c r="I29" s="7">
        <f t="shared" si="5"/>
        <v>43313</v>
      </c>
      <c r="J29" s="7">
        <f t="shared" si="5"/>
        <v>43344</v>
      </c>
      <c r="K29" s="7">
        <f t="shared" si="5"/>
        <v>43374</v>
      </c>
      <c r="L29" s="7">
        <f t="shared" si="5"/>
        <v>43405</v>
      </c>
      <c r="M29" s="7">
        <f t="shared" si="5"/>
        <v>43435</v>
      </c>
      <c r="N29" s="7">
        <f>N13</f>
        <v>43466</v>
      </c>
      <c r="O29" s="7">
        <f>O13</f>
        <v>43497</v>
      </c>
      <c r="P29" s="7">
        <f>P13</f>
        <v>43525</v>
      </c>
    </row>
    <row r="30" spans="1:16" ht="17.25" customHeight="1" thickBot="1">
      <c r="A30" s="8" t="s">
        <v>18</v>
      </c>
      <c r="B30" s="10">
        <v>535407</v>
      </c>
      <c r="C30" s="10">
        <v>547765</v>
      </c>
      <c r="D30" s="10">
        <v>561859</v>
      </c>
      <c r="E30" s="10">
        <v>571645</v>
      </c>
      <c r="F30" s="10">
        <v>585168</v>
      </c>
      <c r="G30" s="10">
        <v>597608</v>
      </c>
      <c r="H30" s="10">
        <v>610034</v>
      </c>
      <c r="I30" s="10">
        <v>622714</v>
      </c>
      <c r="J30" s="10">
        <v>638457</v>
      </c>
      <c r="K30" s="10">
        <v>657076</v>
      </c>
      <c r="L30" s="10">
        <v>683091</v>
      </c>
      <c r="M30" s="10">
        <v>691504</v>
      </c>
      <c r="N30" s="10">
        <v>709640</v>
      </c>
      <c r="O30" s="10">
        <v>722332</v>
      </c>
      <c r="P30" s="10">
        <v>736710</v>
      </c>
    </row>
    <row r="31" spans="1:16" ht="17.25" customHeight="1" thickBot="1">
      <c r="A31" s="9" t="s">
        <v>19</v>
      </c>
      <c r="B31" s="10">
        <v>44844</v>
      </c>
      <c r="C31" s="10">
        <v>43592</v>
      </c>
      <c r="D31" s="10">
        <v>42141</v>
      </c>
      <c r="E31" s="10">
        <v>41076</v>
      </c>
      <c r="F31" s="10">
        <v>42835</v>
      </c>
      <c r="G31" s="10">
        <v>42333</v>
      </c>
      <c r="H31" s="10">
        <v>48211</v>
      </c>
      <c r="I31" s="10">
        <v>51263</v>
      </c>
      <c r="J31" s="10">
        <v>54219</v>
      </c>
      <c r="K31" s="10">
        <v>56075</v>
      </c>
      <c r="L31" s="10">
        <v>56736</v>
      </c>
      <c r="M31" s="10">
        <v>54138</v>
      </c>
      <c r="N31" s="10">
        <v>53834</v>
      </c>
      <c r="O31" s="10">
        <v>54156</v>
      </c>
      <c r="P31" s="10">
        <v>54865</v>
      </c>
    </row>
    <row r="32" spans="1:16" ht="17.25" customHeight="1" thickBot="1">
      <c r="A32" s="9" t="s">
        <v>20</v>
      </c>
      <c r="B32" s="10">
        <f>+SUM(B33:B34)</f>
        <v>2627</v>
      </c>
      <c r="C32" s="10">
        <f>+SUM(C33:C34)</f>
        <v>2638</v>
      </c>
      <c r="D32" s="10">
        <f>+SUM(D33:D34)</f>
        <v>2628</v>
      </c>
      <c r="E32" s="10">
        <f>+SUM(E33:E34)</f>
        <v>2614</v>
      </c>
      <c r="F32" s="10">
        <f>+F33+F34</f>
        <v>2578</v>
      </c>
      <c r="G32" s="10">
        <f>+SUM(G33:G34)</f>
        <v>2566</v>
      </c>
      <c r="H32" s="10">
        <f aca="true" t="shared" si="6" ref="H32:N32">+H33+H34</f>
        <v>2626</v>
      </c>
      <c r="I32" s="10">
        <f t="shared" si="6"/>
        <v>2686</v>
      </c>
      <c r="J32" s="10">
        <f t="shared" si="6"/>
        <v>2728</v>
      </c>
      <c r="K32" s="10">
        <f t="shared" si="6"/>
        <v>2774</v>
      </c>
      <c r="L32" s="10">
        <f t="shared" si="6"/>
        <v>2786</v>
      </c>
      <c r="M32" s="10">
        <f t="shared" si="6"/>
        <v>2769</v>
      </c>
      <c r="N32" s="10">
        <f t="shared" si="6"/>
        <v>2832</v>
      </c>
      <c r="O32" s="10">
        <f>+O33+O34</f>
        <v>2849</v>
      </c>
      <c r="P32" s="10">
        <f>+P33+P34</f>
        <v>2873</v>
      </c>
    </row>
    <row r="33" spans="1:16" ht="17.25" customHeight="1">
      <c r="A33" s="23" t="s">
        <v>45</v>
      </c>
      <c r="B33" s="29">
        <v>2462</v>
      </c>
      <c r="C33" s="29">
        <v>2469</v>
      </c>
      <c r="D33" s="29">
        <v>2453</v>
      </c>
      <c r="E33" s="29">
        <v>2438</v>
      </c>
      <c r="F33" s="29">
        <v>2397</v>
      </c>
      <c r="G33" s="29">
        <v>2381</v>
      </c>
      <c r="H33" s="29">
        <v>2448</v>
      </c>
      <c r="I33" s="29">
        <v>2507</v>
      </c>
      <c r="J33" s="29">
        <v>2538</v>
      </c>
      <c r="K33" s="29">
        <v>2592</v>
      </c>
      <c r="L33" s="29">
        <v>2609</v>
      </c>
      <c r="M33" s="29">
        <v>2594</v>
      </c>
      <c r="N33" s="29">
        <v>2653</v>
      </c>
      <c r="O33" s="29">
        <v>2670</v>
      </c>
      <c r="P33" s="29">
        <v>2693</v>
      </c>
    </row>
    <row r="34" spans="1:16" ht="17.25" customHeight="1" thickBot="1">
      <c r="A34" s="24" t="s">
        <v>46</v>
      </c>
      <c r="B34" s="28">
        <v>165</v>
      </c>
      <c r="C34" s="28">
        <v>169</v>
      </c>
      <c r="D34" s="28">
        <v>175</v>
      </c>
      <c r="E34" s="28">
        <v>176</v>
      </c>
      <c r="F34" s="28">
        <v>181</v>
      </c>
      <c r="G34" s="28">
        <v>185</v>
      </c>
      <c r="H34" s="28">
        <v>178</v>
      </c>
      <c r="I34" s="28">
        <v>179</v>
      </c>
      <c r="J34" s="28">
        <v>190</v>
      </c>
      <c r="K34" s="28">
        <v>182</v>
      </c>
      <c r="L34" s="28">
        <v>177</v>
      </c>
      <c r="M34" s="28">
        <v>175</v>
      </c>
      <c r="N34" s="28">
        <v>179</v>
      </c>
      <c r="O34" s="28">
        <v>179</v>
      </c>
      <c r="P34" s="28">
        <v>180</v>
      </c>
    </row>
    <row r="35" spans="1:16" ht="17.25" customHeight="1" thickBot="1">
      <c r="A35" s="9" t="s">
        <v>21</v>
      </c>
      <c r="B35" s="10">
        <v>306</v>
      </c>
      <c r="C35" s="10">
        <v>305</v>
      </c>
      <c r="D35" s="10">
        <v>304</v>
      </c>
      <c r="E35" s="10">
        <v>305</v>
      </c>
      <c r="F35" s="10">
        <v>288</v>
      </c>
      <c r="G35" s="10">
        <v>289</v>
      </c>
      <c r="H35" s="10">
        <v>289</v>
      </c>
      <c r="I35" s="10">
        <v>292</v>
      </c>
      <c r="J35" s="10">
        <v>297</v>
      </c>
      <c r="K35" s="10">
        <v>300</v>
      </c>
      <c r="L35" s="10">
        <v>310</v>
      </c>
      <c r="M35" s="10">
        <v>313</v>
      </c>
      <c r="N35" s="10">
        <v>310</v>
      </c>
      <c r="O35" s="10">
        <v>311</v>
      </c>
      <c r="P35" s="10">
        <v>311</v>
      </c>
    </row>
    <row r="36" spans="1:16" ht="17.25" customHeight="1" thickBot="1">
      <c r="A36" s="9" t="s">
        <v>22</v>
      </c>
      <c r="B36" s="10">
        <v>44</v>
      </c>
      <c r="C36" s="10">
        <v>41</v>
      </c>
      <c r="D36" s="10">
        <v>43</v>
      </c>
      <c r="E36" s="10">
        <v>44</v>
      </c>
      <c r="F36" s="10">
        <v>42</v>
      </c>
      <c r="G36" s="10">
        <v>43</v>
      </c>
      <c r="H36" s="10">
        <v>47</v>
      </c>
      <c r="I36" s="10">
        <v>46</v>
      </c>
      <c r="J36" s="10">
        <v>44</v>
      </c>
      <c r="K36" s="10">
        <v>47</v>
      </c>
      <c r="L36" s="10">
        <v>42</v>
      </c>
      <c r="M36" s="10">
        <v>43</v>
      </c>
      <c r="N36" s="10">
        <v>44</v>
      </c>
      <c r="O36" s="10">
        <v>45</v>
      </c>
      <c r="P36" s="10">
        <v>45</v>
      </c>
    </row>
    <row r="37" spans="1:16" ht="17.25" customHeight="1" thickBot="1">
      <c r="A37" s="9" t="s">
        <v>23</v>
      </c>
      <c r="B37" s="10">
        <v>26</v>
      </c>
      <c r="C37" s="10">
        <v>26</v>
      </c>
      <c r="D37" s="10">
        <v>23</v>
      </c>
      <c r="E37" s="10">
        <v>23</v>
      </c>
      <c r="F37" s="10">
        <v>24</v>
      </c>
      <c r="G37" s="10">
        <v>24</v>
      </c>
      <c r="H37" s="10">
        <v>24</v>
      </c>
      <c r="I37" s="10">
        <v>25</v>
      </c>
      <c r="J37" s="10">
        <v>27</v>
      </c>
      <c r="K37" s="10">
        <v>26</v>
      </c>
      <c r="L37" s="10">
        <v>26</v>
      </c>
      <c r="M37" s="10">
        <v>25</v>
      </c>
      <c r="N37" s="10">
        <v>25</v>
      </c>
      <c r="O37" s="10">
        <v>27</v>
      </c>
      <c r="P37" s="10">
        <v>27</v>
      </c>
    </row>
    <row r="38" spans="1:16" ht="17.25" customHeight="1" thickBot="1">
      <c r="A38" s="11" t="s">
        <v>24</v>
      </c>
      <c r="B38" s="10">
        <v>257</v>
      </c>
      <c r="C38" s="10">
        <v>258</v>
      </c>
      <c r="D38" s="10">
        <v>259</v>
      </c>
      <c r="E38" s="10">
        <v>260</v>
      </c>
      <c r="F38" s="10">
        <v>263</v>
      </c>
      <c r="G38" s="10">
        <v>263</v>
      </c>
      <c r="H38" s="10">
        <v>265</v>
      </c>
      <c r="I38" s="10">
        <v>266</v>
      </c>
      <c r="J38" s="10">
        <v>267</v>
      </c>
      <c r="K38" s="10">
        <v>270</v>
      </c>
      <c r="L38" s="10">
        <v>271</v>
      </c>
      <c r="M38" s="10">
        <v>272</v>
      </c>
      <c r="N38" s="10">
        <v>273</v>
      </c>
      <c r="O38" s="10">
        <v>274</v>
      </c>
      <c r="P38" s="10">
        <v>275</v>
      </c>
    </row>
    <row r="39" spans="1:16" ht="17.25" customHeight="1" thickBot="1">
      <c r="A39" s="9" t="s">
        <v>25</v>
      </c>
      <c r="B39" s="10">
        <v>22</v>
      </c>
      <c r="C39" s="10">
        <v>22</v>
      </c>
      <c r="D39" s="10">
        <v>22</v>
      </c>
      <c r="E39" s="10">
        <v>22</v>
      </c>
      <c r="F39" s="10">
        <v>22</v>
      </c>
      <c r="G39" s="10">
        <v>22</v>
      </c>
      <c r="H39" s="10">
        <v>22</v>
      </c>
      <c r="I39" s="10">
        <v>22</v>
      </c>
      <c r="J39" s="10">
        <v>22</v>
      </c>
      <c r="K39" s="10">
        <v>22</v>
      </c>
      <c r="L39" s="10">
        <v>22</v>
      </c>
      <c r="M39" s="10">
        <v>22</v>
      </c>
      <c r="N39" s="10">
        <v>22</v>
      </c>
      <c r="O39" s="10">
        <v>24</v>
      </c>
      <c r="P39" s="10">
        <v>24</v>
      </c>
    </row>
    <row r="40" spans="1:16" ht="17.25" customHeight="1" thickBot="1">
      <c r="A40" s="9" t="s">
        <v>26</v>
      </c>
      <c r="B40" s="9"/>
      <c r="C40" s="9"/>
      <c r="D40" s="9"/>
      <c r="E40" s="10"/>
      <c r="F40" s="10">
        <v>16</v>
      </c>
      <c r="G40" s="10">
        <v>16</v>
      </c>
      <c r="H40" s="10">
        <v>16</v>
      </c>
      <c r="I40" s="10">
        <v>16</v>
      </c>
      <c r="J40" s="10">
        <v>16</v>
      </c>
      <c r="K40" s="10">
        <v>17</v>
      </c>
      <c r="L40" s="10">
        <v>17</v>
      </c>
      <c r="M40" s="10">
        <v>17</v>
      </c>
      <c r="N40" s="10">
        <v>17</v>
      </c>
      <c r="O40" s="10">
        <v>16</v>
      </c>
      <c r="P40" s="10">
        <v>17</v>
      </c>
    </row>
    <row r="41" spans="1:16" ht="16.5" customHeight="1" thickBot="1">
      <c r="A41" s="13" t="s">
        <v>0</v>
      </c>
      <c r="B41" s="16">
        <f aca="true" t="shared" si="7" ref="B41:G41">B30+B31+B32+B35+B36+B37+B38+B39+B40</f>
        <v>583533</v>
      </c>
      <c r="C41" s="16">
        <f t="shared" si="7"/>
        <v>594647</v>
      </c>
      <c r="D41" s="16">
        <f t="shared" si="7"/>
        <v>607279</v>
      </c>
      <c r="E41" s="16">
        <f t="shared" si="7"/>
        <v>615989</v>
      </c>
      <c r="F41" s="16">
        <f t="shared" si="7"/>
        <v>631236</v>
      </c>
      <c r="G41" s="16">
        <f t="shared" si="7"/>
        <v>643164</v>
      </c>
      <c r="H41" s="16">
        <f aca="true" t="shared" si="8" ref="H41:N41">H30+H31+H32+H35+H36+H37+H38+H39+H40</f>
        <v>661534</v>
      </c>
      <c r="I41" s="16">
        <f t="shared" si="8"/>
        <v>677330</v>
      </c>
      <c r="J41" s="16">
        <f t="shared" si="8"/>
        <v>696077</v>
      </c>
      <c r="K41" s="16">
        <f t="shared" si="8"/>
        <v>716607</v>
      </c>
      <c r="L41" s="16">
        <f t="shared" si="8"/>
        <v>743301</v>
      </c>
      <c r="M41" s="16">
        <f t="shared" si="8"/>
        <v>749103</v>
      </c>
      <c r="N41" s="16">
        <f t="shared" si="8"/>
        <v>766997</v>
      </c>
      <c r="O41" s="16">
        <f>O30+O31+O32+O35+O36+O37+O38+O39+O40</f>
        <v>780034</v>
      </c>
      <c r="P41" s="16">
        <f>P30+P31+P32+P35+P36+P37+P38+P39+P40</f>
        <v>795147</v>
      </c>
    </row>
    <row r="42" ht="16.5" customHeight="1"/>
    <row r="43" spans="1:8" ht="16.5" customHeight="1">
      <c r="A43" s="38" t="s">
        <v>17</v>
      </c>
      <c r="B43" s="38"/>
      <c r="C43" s="38"/>
      <c r="D43" s="38"/>
      <c r="E43" s="38"/>
      <c r="F43" s="38"/>
      <c r="G43" s="38"/>
      <c r="H43" s="38"/>
    </row>
    <row r="44" spans="1:8" ht="42.75" customHeight="1" thickBot="1">
      <c r="A44" s="38" t="s">
        <v>47</v>
      </c>
      <c r="B44" s="38"/>
      <c r="C44" s="38"/>
      <c r="D44" s="38"/>
      <c r="E44" s="38"/>
      <c r="F44" s="38"/>
      <c r="G44" s="38"/>
      <c r="H44" s="38"/>
    </row>
    <row r="45" spans="1:8" ht="18" customHeight="1" thickBot="1">
      <c r="A45" s="17" t="s">
        <v>27</v>
      </c>
      <c r="B45" s="32"/>
      <c r="C45" s="32"/>
      <c r="E45" s="39" t="s">
        <v>28</v>
      </c>
      <c r="F45" s="40"/>
      <c r="G45" s="40"/>
      <c r="H45" s="41"/>
    </row>
    <row r="46" spans="1:8" ht="12.75" customHeight="1" thickBot="1">
      <c r="A46" s="25" t="s">
        <v>29</v>
      </c>
      <c r="B46" s="26"/>
      <c r="C46" s="26"/>
      <c r="E46" s="26"/>
      <c r="F46" s="26"/>
      <c r="G46" s="26"/>
      <c r="H46" s="27"/>
    </row>
    <row r="47" spans="1:8" ht="17.25" customHeight="1">
      <c r="A47" s="18" t="s">
        <v>30</v>
      </c>
      <c r="B47" s="33"/>
      <c r="C47" s="33"/>
      <c r="E47" s="44" t="s">
        <v>31</v>
      </c>
      <c r="F47" s="45"/>
      <c r="G47" s="45"/>
      <c r="H47" s="46"/>
    </row>
    <row r="48" spans="1:8" ht="12.75" customHeight="1">
      <c r="A48" s="19" t="s">
        <v>32</v>
      </c>
      <c r="B48" s="34"/>
      <c r="C48" s="34"/>
      <c r="E48" s="47" t="s">
        <v>33</v>
      </c>
      <c r="F48" s="48"/>
      <c r="G48" s="48"/>
      <c r="H48" s="49"/>
    </row>
    <row r="49" spans="1:8" ht="18" customHeight="1">
      <c r="A49" s="19" t="s">
        <v>11</v>
      </c>
      <c r="B49" s="34"/>
      <c r="C49" s="34"/>
      <c r="E49" s="47" t="s">
        <v>34</v>
      </c>
      <c r="F49" s="48"/>
      <c r="G49" s="48"/>
      <c r="H49" s="49"/>
    </row>
    <row r="50" spans="1:8" ht="16.5" customHeight="1">
      <c r="A50" s="20" t="s">
        <v>12</v>
      </c>
      <c r="B50" s="35"/>
      <c r="C50" s="35"/>
      <c r="E50" s="47" t="s">
        <v>35</v>
      </c>
      <c r="F50" s="48"/>
      <c r="G50" s="48"/>
      <c r="H50" s="49"/>
    </row>
    <row r="51" spans="1:8" ht="13.5" customHeight="1">
      <c r="A51" s="19" t="s">
        <v>13</v>
      </c>
      <c r="B51" s="34"/>
      <c r="C51" s="34"/>
      <c r="E51" s="47" t="s">
        <v>36</v>
      </c>
      <c r="F51" s="48"/>
      <c r="G51" s="48"/>
      <c r="H51" s="49"/>
    </row>
    <row r="52" spans="1:8" ht="14.25" customHeight="1" thickBot="1">
      <c r="A52" s="21" t="s">
        <v>37</v>
      </c>
      <c r="B52" s="36"/>
      <c r="C52" s="36"/>
      <c r="E52" s="50" t="s">
        <v>38</v>
      </c>
      <c r="F52" s="51"/>
      <c r="G52" s="51"/>
      <c r="H52" s="52"/>
    </row>
    <row r="53" spans="1:8" ht="14.25" customHeight="1" thickBot="1">
      <c r="A53" s="25" t="s">
        <v>39</v>
      </c>
      <c r="B53" s="26"/>
      <c r="C53" s="26"/>
      <c r="E53" s="53"/>
      <c r="F53" s="53"/>
      <c r="G53" s="53"/>
      <c r="H53" s="54"/>
    </row>
    <row r="54" spans="1:8" ht="14.25" customHeight="1" thickBot="1">
      <c r="A54" s="18" t="s">
        <v>14</v>
      </c>
      <c r="B54" s="33"/>
      <c r="C54" s="33"/>
      <c r="E54" s="55" t="s">
        <v>40</v>
      </c>
      <c r="F54" s="56"/>
      <c r="G54" s="56"/>
      <c r="H54" s="57"/>
    </row>
    <row r="55" spans="1:8" ht="14.25" customHeight="1">
      <c r="A55" s="19" t="s">
        <v>41</v>
      </c>
      <c r="B55" s="34"/>
      <c r="C55" s="34"/>
      <c r="E55" s="44" t="s">
        <v>42</v>
      </c>
      <c r="F55" s="45"/>
      <c r="G55" s="45"/>
      <c r="H55" s="46"/>
    </row>
    <row r="56" spans="1:8" ht="29.25" customHeight="1" thickBot="1">
      <c r="A56" s="22" t="s">
        <v>43</v>
      </c>
      <c r="B56" s="37"/>
      <c r="C56" s="37"/>
      <c r="E56" s="50" t="s">
        <v>44</v>
      </c>
      <c r="F56" s="51"/>
      <c r="G56" s="51"/>
      <c r="H56" s="52"/>
    </row>
    <row r="57" spans="1:7" ht="90" customHeight="1">
      <c r="A57" s="43" t="s">
        <v>48</v>
      </c>
      <c r="B57" s="43"/>
      <c r="C57" s="43"/>
      <c r="D57" s="43"/>
      <c r="E57" s="43"/>
      <c r="F57" s="43"/>
      <c r="G57" s="43"/>
    </row>
    <row r="58" ht="18.75" customHeight="1">
      <c r="A58" s="3" t="s">
        <v>15</v>
      </c>
    </row>
    <row r="59" ht="84" customHeight="1"/>
    <row r="60" ht="84" customHeight="1"/>
    <row r="61" ht="98.25" customHeight="1"/>
    <row r="62" ht="71.25" customHeight="1"/>
    <row r="63" ht="71.25" customHeight="1"/>
    <row r="64" ht="71.25" customHeight="1"/>
    <row r="65" ht="71.25" customHeight="1"/>
    <row r="66" ht="71.25" customHeight="1"/>
  </sheetData>
  <sheetProtection/>
  <mergeCells count="15">
    <mergeCell ref="A4:O4"/>
    <mergeCell ref="A3:O3"/>
    <mergeCell ref="E55:H55"/>
    <mergeCell ref="E56:H56"/>
    <mergeCell ref="E54:H54"/>
    <mergeCell ref="E52:H52"/>
    <mergeCell ref="E51:H51"/>
    <mergeCell ref="E50:H50"/>
    <mergeCell ref="E49:H49"/>
    <mergeCell ref="E48:H48"/>
    <mergeCell ref="E47:H47"/>
    <mergeCell ref="E45:H45"/>
    <mergeCell ref="A57:G57"/>
    <mergeCell ref="A43:H43"/>
    <mergeCell ref="A44:H44"/>
  </mergeCells>
  <printOptions horizontalCentered="1" verticalCentered="1"/>
  <pageMargins left="0.31496062992125984" right="0.31496062992125984" top="0.4724409448818898" bottom="0.5118110236220472" header="0" footer="0.5118110236220472"/>
  <pageSetup horizontalDpi="600" verticalDpi="600" orientation="landscape" paperSize="9" scale="52" r:id="rId2"/>
  <headerFooter alignWithMargins="0">
    <oddFooter>&amp;LFuente: Cálidda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Ocampo Moreno Maria del Pilar</cp:lastModifiedBy>
  <cp:lastPrinted>2019-04-23T19:36:12Z</cp:lastPrinted>
  <dcterms:created xsi:type="dcterms:W3CDTF">2011-02-03T13:38:24Z</dcterms:created>
  <dcterms:modified xsi:type="dcterms:W3CDTF">2019-04-23T19:51:57Z</dcterms:modified>
  <cp:category/>
  <cp:version/>
  <cp:contentType/>
  <cp:contentStatus/>
</cp:coreProperties>
</file>